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<sst xmlns="http://schemas.openxmlformats.org/spreadsheetml/2006/main" count="50" uniqueCount="45">
  <si>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</si>
  <si>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</si>
  <si>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</si>
  <si>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</si>
  <si>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Ст-ть 1 кв.м</t>
  </si>
  <si>
    <t>Общая площадь</t>
  </si>
  <si>
    <t>Итого за месяц</t>
  </si>
  <si>
    <t xml:space="preserve"> </t>
  </si>
  <si>
    <t>ИТОГО</t>
  </si>
  <si>
    <t xml:space="preserve">Аварийное обслуживание </t>
  </si>
  <si>
    <t xml:space="preserve">Обслуживание внутридомового газового оборудывания </t>
  </si>
  <si>
    <t>Замеры  изоляции  сопротивления</t>
  </si>
  <si>
    <t>Услуги по вывозке мусора</t>
  </si>
  <si>
    <t>оплачено</t>
  </si>
  <si>
    <t>начислено</t>
  </si>
  <si>
    <t>долг</t>
  </si>
  <si>
    <t>площадь</t>
  </si>
  <si>
    <t>Фактические расходы</t>
  </si>
  <si>
    <t xml:space="preserve">Налог 1% </t>
  </si>
  <si>
    <t>руб</t>
  </si>
  <si>
    <t xml:space="preserve">РИЦ  4,4% </t>
  </si>
  <si>
    <t>ул.Кооперативная  д.1</t>
  </si>
  <si>
    <t xml:space="preserve">Собрано : </t>
  </si>
  <si>
    <t xml:space="preserve">остаток по плану </t>
  </si>
  <si>
    <t>Июль - Декабрь  2014 года тариф 6,31</t>
  </si>
  <si>
    <t>итого израсходованно за 2е полугодие 2014г</t>
  </si>
  <si>
    <t xml:space="preserve">Остаток ден. средств на по плану 01.01.15г </t>
  </si>
  <si>
    <t>долг на 1,07,2014</t>
  </si>
  <si>
    <t>разница между РКЦ:</t>
  </si>
  <si>
    <t>Итого за 6 мес.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</si>
  <si>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</si>
  <si>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</si>
  <si>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</si>
  <si>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</si>
  <si>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</si>
  <si>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</si>
  <si>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Начислено ООО "РИЦ-Региогн" за 6 месяцев : </t>
  </si>
  <si>
    <t xml:space="preserve">Долг населения  на 01 января   2015 года : </t>
  </si>
  <si>
    <t>Фактические расходы на 1 января 2015 г</t>
  </si>
  <si>
    <t xml:space="preserve">Отчет управляющей компании </t>
  </si>
  <si>
    <t>Прочистка и проверка  дымовентиляционных каналов</t>
  </si>
  <si>
    <t>Проведение технических осмотров и устранение незначительных  неиспраностей в системе вентиляции,дымоудаления,электрических устройств, ремонт и укрепление входных дверей</t>
  </si>
  <si>
    <t>остаток ден средств на дому на 1.07.2014г</t>
  </si>
  <si>
    <t>Управление управляющей организацией</t>
  </si>
  <si>
    <t>Косметический ремонт подъездов(побелка,покраска)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</si>
</sst>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2" fontId="7" fillId="0" borderId="12" xfId="0" applyNumberFormat="1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B1">
      <selection activeCell="B11" sqref="B11"/>
    </sheetView>
  </sheetViews>
  <sheetFormatPr defaultColWidth="9.140625" defaultRowHeight="15"/>
  <cols>
    <col min="1" max="1" width="9.28125" style="0" customWidth="1"/>
    <col min="2" max="2" width="46.421875" style="0" customWidth="1"/>
    <col min="3" max="3" width="10.421875" style="0" customWidth="1"/>
    <col min="4" max="4" width="12.140625" style="0" customWidth="1"/>
    <col min="5" max="12" width="9.28125" style="0" customWidth="1"/>
    <col min="13" max="13" width="10.421875" style="0" customWidth="1"/>
    <col min="14" max="14" width="9.28125" style="0" customWidth="1"/>
  </cols>
  <sheetData>
    <row r="1" spans="1:14" ht="20.25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18.75">
      <c r="A4" s="2"/>
    </row>
    <row r="5" spans="1:14" ht="18.75">
      <c r="A5" s="30" t="s">
        <v>24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19.5" thickBo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customHeight="1" thickBot="1">
      <c r="A7" s="31" t="s">
        <v>1</v>
      </c>
      <c r="B7" s="32" t="s">
        <v>2</v>
      </c>
      <c r="C7" s="32" t="s">
        <v>3</v>
      </c>
      <c r="D7" s="32"/>
      <c r="E7" s="32"/>
      <c r="F7" s="32"/>
      <c r="G7" s="32"/>
      <c r="H7" s="32" t="s">
        <v>17</v>
      </c>
      <c r="I7" s="32"/>
      <c r="J7" s="32"/>
      <c r="K7" s="32"/>
      <c r="L7" s="32"/>
      <c r="M7" s="32"/>
      <c r="N7" s="32"/>
      <c r="O7" s="18"/>
    </row>
    <row r="8" spans="1:15" ht="111" thickBot="1">
      <c r="A8" s="31"/>
      <c r="B8" s="32"/>
      <c r="C8" s="7" t="s">
        <v>42</v>
      </c>
      <c r="D8" s="7" t="s">
        <v>4</v>
      </c>
      <c r="E8" s="7" t="s">
        <v>5</v>
      </c>
      <c r="F8" s="7" t="s">
        <v>6</v>
      </c>
      <c r="G8" s="7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35</v>
      </c>
      <c r="N8" s="21" t="s">
        <v>25</v>
      </c>
      <c r="O8" s="21" t="s">
        <v>26</v>
      </c>
    </row>
    <row r="9" spans="1:15" ht="16.5" thickBot="1">
      <c r="A9" s="3">
        <v>1</v>
      </c>
      <c r="B9" s="8" t="s">
        <v>43</v>
      </c>
      <c r="C9" s="9">
        <v>0</v>
      </c>
      <c r="D9" s="17">
        <v>1.3</v>
      </c>
      <c r="E9" s="18">
        <f>666.89</f>
        <v>666.89</v>
      </c>
      <c r="F9" s="10">
        <f>E9*D9</f>
        <v>866.957</v>
      </c>
      <c r="G9" s="10">
        <f>E9*D9*6</f>
        <v>5201.742</v>
      </c>
      <c r="H9" s="26">
        <f>D9*E9</f>
        <v>866.957</v>
      </c>
      <c r="I9" s="26">
        <f>E9*D9</f>
        <v>866.957</v>
      </c>
      <c r="J9" s="26">
        <f>E9*D9</f>
        <v>866.957</v>
      </c>
      <c r="K9" s="26">
        <f>E9*D9</f>
        <v>866.957</v>
      </c>
      <c r="L9" s="26">
        <f aca="true" t="shared" si="0" ref="L9:L14">E9*D9</f>
        <v>866.957</v>
      </c>
      <c r="M9" s="26">
        <f>E9*D9</f>
        <v>866.957</v>
      </c>
      <c r="N9" s="19">
        <f>H9+I9+J9+K9+L9+M9</f>
        <v>5201.742</v>
      </c>
      <c r="O9" s="19">
        <f>C9+G9-N9</f>
        <v>0</v>
      </c>
    </row>
    <row r="10" spans="1:15" ht="32.25" thickBot="1">
      <c r="A10" s="3">
        <v>2</v>
      </c>
      <c r="B10" s="8" t="s">
        <v>40</v>
      </c>
      <c r="C10" s="9">
        <v>2100.7</v>
      </c>
      <c r="D10" s="17">
        <v>0.63</v>
      </c>
      <c r="E10" s="18">
        <v>666.89</v>
      </c>
      <c r="F10" s="10">
        <f aca="true" t="shared" si="1" ref="F10:F16">E10*D10</f>
        <v>420.1407</v>
      </c>
      <c r="G10" s="10">
        <f aca="true" t="shared" si="2" ref="G10:G16">E10*D10*6</f>
        <v>2520.8442</v>
      </c>
      <c r="H10" s="26"/>
      <c r="I10" s="26"/>
      <c r="J10" s="26"/>
      <c r="K10" s="26"/>
      <c r="L10" s="26"/>
      <c r="M10" s="26"/>
      <c r="N10" s="19">
        <f aca="true" t="shared" si="3" ref="N10:N16">H10+I10+J10+K10+L10+M10</f>
        <v>0</v>
      </c>
      <c r="O10" s="19">
        <f aca="true" t="shared" si="4" ref="O10:O16">C10+G10-N10</f>
        <v>4621.5442</v>
      </c>
    </row>
    <row r="11" spans="1:15" ht="95.25" thickBot="1">
      <c r="A11" s="3">
        <v>3</v>
      </c>
      <c r="B11" s="8" t="s">
        <v>41</v>
      </c>
      <c r="C11" s="9">
        <v>0</v>
      </c>
      <c r="D11" s="17">
        <v>0.76</v>
      </c>
      <c r="E11" s="18">
        <v>666.89</v>
      </c>
      <c r="F11" s="10">
        <f t="shared" si="1"/>
        <v>506.83639999999997</v>
      </c>
      <c r="G11" s="10">
        <f t="shared" si="2"/>
        <v>3041.0184</v>
      </c>
      <c r="H11" s="26">
        <f>D11*E11</f>
        <v>506.83639999999997</v>
      </c>
      <c r="I11" s="26">
        <f>E11*D11</f>
        <v>506.83639999999997</v>
      </c>
      <c r="J11" s="26">
        <f>E11*D11</f>
        <v>506.83639999999997</v>
      </c>
      <c r="K11" s="26">
        <f>E11*D11</f>
        <v>506.83639999999997</v>
      </c>
      <c r="L11" s="26">
        <f t="shared" si="0"/>
        <v>506.83639999999997</v>
      </c>
      <c r="M11" s="26">
        <f>E11*D11</f>
        <v>506.83639999999997</v>
      </c>
      <c r="N11" s="19">
        <f t="shared" si="3"/>
        <v>3041.0184</v>
      </c>
      <c r="O11" s="19">
        <f t="shared" si="4"/>
        <v>0</v>
      </c>
    </row>
    <row r="12" spans="1:15" ht="16.5" thickBot="1">
      <c r="A12" s="3">
        <v>4</v>
      </c>
      <c r="B12" s="8" t="s">
        <v>12</v>
      </c>
      <c r="C12" s="9">
        <v>0</v>
      </c>
      <c r="D12" s="17">
        <v>1.61</v>
      </c>
      <c r="E12" s="18">
        <v>666.89</v>
      </c>
      <c r="F12" s="10">
        <f t="shared" si="1"/>
        <v>1073.6929</v>
      </c>
      <c r="G12" s="10">
        <f t="shared" si="2"/>
        <v>6442.1574</v>
      </c>
      <c r="H12" s="26">
        <f>D12*E12</f>
        <v>1073.6929</v>
      </c>
      <c r="I12" s="26">
        <f>E12*D12</f>
        <v>1073.6929</v>
      </c>
      <c r="J12" s="26">
        <f>E12*D12</f>
        <v>1073.6929</v>
      </c>
      <c r="K12" s="26">
        <f>E12*D12</f>
        <v>1073.6929</v>
      </c>
      <c r="L12" s="26">
        <f t="shared" si="0"/>
        <v>1073.6929</v>
      </c>
      <c r="M12" s="26">
        <f>E12*D12</f>
        <v>1073.6929</v>
      </c>
      <c r="N12" s="19">
        <f t="shared" si="3"/>
        <v>6442.1574</v>
      </c>
      <c r="O12" s="19">
        <f t="shared" si="4"/>
        <v>0</v>
      </c>
    </row>
    <row r="13" spans="1:15" ht="32.25" thickBot="1">
      <c r="A13" s="3">
        <v>5</v>
      </c>
      <c r="B13" s="8" t="s">
        <v>10</v>
      </c>
      <c r="C13" s="9">
        <v>0</v>
      </c>
      <c r="D13" s="17">
        <v>0.16</v>
      </c>
      <c r="E13" s="18">
        <v>666.89</v>
      </c>
      <c r="F13" s="10">
        <f t="shared" si="1"/>
        <v>106.7024</v>
      </c>
      <c r="G13" s="10">
        <f t="shared" si="2"/>
        <v>640.2144</v>
      </c>
      <c r="H13" s="26">
        <f>D13*E13</f>
        <v>106.7024</v>
      </c>
      <c r="I13" s="26">
        <f>E13*D13</f>
        <v>106.7024</v>
      </c>
      <c r="J13" s="26">
        <f>E13*D13</f>
        <v>106.7024</v>
      </c>
      <c r="K13" s="26">
        <f>E13*D13</f>
        <v>106.7024</v>
      </c>
      <c r="L13" s="26">
        <f t="shared" si="0"/>
        <v>106.7024</v>
      </c>
      <c r="M13" s="26">
        <f>E13*D13</f>
        <v>106.7024</v>
      </c>
      <c r="N13" s="19">
        <f t="shared" si="3"/>
        <v>640.2144</v>
      </c>
      <c r="O13" s="19">
        <f t="shared" si="4"/>
        <v>0</v>
      </c>
    </row>
    <row r="14" spans="1:18" ht="16.5" thickBot="1">
      <c r="A14" s="3">
        <v>6</v>
      </c>
      <c r="B14" s="8" t="s">
        <v>9</v>
      </c>
      <c r="C14" s="9">
        <v>0</v>
      </c>
      <c r="D14" s="17">
        <v>1.28</v>
      </c>
      <c r="E14" s="18">
        <v>666.89</v>
      </c>
      <c r="F14" s="10">
        <f t="shared" si="1"/>
        <v>853.6192</v>
      </c>
      <c r="G14" s="10">
        <f t="shared" si="2"/>
        <v>5121.7152</v>
      </c>
      <c r="H14" s="26">
        <f>D14*E14</f>
        <v>853.6192</v>
      </c>
      <c r="I14" s="26">
        <f>E14*D14</f>
        <v>853.6192</v>
      </c>
      <c r="J14" s="26">
        <f>E14*D14</f>
        <v>853.6192</v>
      </c>
      <c r="K14" s="26">
        <f>E14*D14</f>
        <v>853.6192</v>
      </c>
      <c r="L14" s="26">
        <f t="shared" si="0"/>
        <v>853.6192</v>
      </c>
      <c r="M14" s="26">
        <f>E14*D14</f>
        <v>853.6192</v>
      </c>
      <c r="N14" s="19">
        <f t="shared" si="3"/>
        <v>5121.7152</v>
      </c>
      <c r="O14" s="19">
        <f t="shared" si="4"/>
        <v>0</v>
      </c>
      <c r="R14" t="s">
        <v>7</v>
      </c>
    </row>
    <row r="15" spans="1:15" ht="32.25" thickBot="1">
      <c r="A15" s="3">
        <v>7</v>
      </c>
      <c r="B15" s="8" t="s">
        <v>44</v>
      </c>
      <c r="C15" s="9">
        <v>1400.47</v>
      </c>
      <c r="D15" s="17">
        <v>0.42</v>
      </c>
      <c r="E15" s="18">
        <v>666.89</v>
      </c>
      <c r="F15" s="10">
        <f t="shared" si="1"/>
        <v>280.0938</v>
      </c>
      <c r="G15" s="10">
        <f t="shared" si="2"/>
        <v>1680.5628</v>
      </c>
      <c r="H15" s="26"/>
      <c r="I15" s="26"/>
      <c r="J15" s="26"/>
      <c r="K15" s="26"/>
      <c r="L15" s="26"/>
      <c r="M15" s="26"/>
      <c r="N15" s="19">
        <f t="shared" si="3"/>
        <v>0</v>
      </c>
      <c r="O15" s="19">
        <f t="shared" si="4"/>
        <v>3081.0328</v>
      </c>
    </row>
    <row r="16" spans="1:15" ht="16.5" thickBot="1">
      <c r="A16" s="3">
        <v>8</v>
      </c>
      <c r="B16" s="8" t="s">
        <v>11</v>
      </c>
      <c r="C16" s="9">
        <v>0</v>
      </c>
      <c r="D16" s="17">
        <v>0.15</v>
      </c>
      <c r="E16" s="18">
        <v>666.89</v>
      </c>
      <c r="F16" s="10">
        <f t="shared" si="1"/>
        <v>100.03349999999999</v>
      </c>
      <c r="G16" s="10">
        <f t="shared" si="2"/>
        <v>600.2009999999999</v>
      </c>
      <c r="H16" s="26">
        <f>D16*E16</f>
        <v>100.03349999999999</v>
      </c>
      <c r="I16" s="26">
        <f>E16*D16</f>
        <v>100.03349999999999</v>
      </c>
      <c r="J16" s="26">
        <f>E16*D16</f>
        <v>100.03349999999999</v>
      </c>
      <c r="K16" s="26">
        <f>E16*D16</f>
        <v>100.03349999999999</v>
      </c>
      <c r="L16" s="26">
        <f>E16*D16</f>
        <v>100.03349999999999</v>
      </c>
      <c r="M16" s="26">
        <f>E16*D16</f>
        <v>100.03349999999999</v>
      </c>
      <c r="N16" s="19">
        <f t="shared" si="3"/>
        <v>600.2009999999999</v>
      </c>
      <c r="O16" s="19">
        <f t="shared" si="4"/>
        <v>0</v>
      </c>
    </row>
    <row r="17" spans="1:15" ht="16.5" thickBot="1">
      <c r="A17" s="3">
        <v>9</v>
      </c>
      <c r="B17" s="11" t="s">
        <v>8</v>
      </c>
      <c r="C17" s="9">
        <f>SUM(C9:C16)</f>
        <v>3501.17</v>
      </c>
      <c r="D17" s="17">
        <f>SUM(D9:D16)</f>
        <v>6.310000000000001</v>
      </c>
      <c r="E17" s="19"/>
      <c r="F17" s="10">
        <f>SUM(F9:F16)</f>
        <v>4208.0759</v>
      </c>
      <c r="G17" s="10">
        <f>SUM(G9:G16)</f>
        <v>25248.4554</v>
      </c>
      <c r="H17" s="26">
        <f aca="true" t="shared" si="5" ref="H17:N17">SUM(H9:H16)</f>
        <v>3507.8414000000002</v>
      </c>
      <c r="I17" s="26">
        <f t="shared" si="5"/>
        <v>3507.8414000000002</v>
      </c>
      <c r="J17" s="26">
        <f t="shared" si="5"/>
        <v>3507.8414000000002</v>
      </c>
      <c r="K17" s="26">
        <f t="shared" si="5"/>
        <v>3507.8414000000002</v>
      </c>
      <c r="L17" s="26">
        <f t="shared" si="5"/>
        <v>3507.8414000000002</v>
      </c>
      <c r="M17" s="26">
        <f t="shared" si="5"/>
        <v>3507.8414000000002</v>
      </c>
      <c r="N17" s="26">
        <f t="shared" si="5"/>
        <v>21047.0484</v>
      </c>
      <c r="O17" s="19">
        <f>SUM(O9:O16)</f>
        <v>7702.577</v>
      </c>
    </row>
    <row r="18" spans="1:15" ht="15.75">
      <c r="A18" s="4"/>
      <c r="B18" s="12"/>
      <c r="C18" s="13"/>
      <c r="D18" s="13"/>
      <c r="E18" s="14"/>
      <c r="F18" s="14"/>
      <c r="G18" s="14"/>
      <c r="H18" s="15"/>
      <c r="I18" s="15"/>
      <c r="J18" s="15"/>
      <c r="K18" s="15"/>
      <c r="L18" s="15"/>
      <c r="M18" s="15"/>
      <c r="N18" s="16"/>
      <c r="O18" s="6"/>
    </row>
    <row r="19" spans="1:15" ht="15.75">
      <c r="A19" s="4"/>
      <c r="B19" s="12"/>
      <c r="C19" s="13"/>
      <c r="D19" s="13"/>
      <c r="E19" s="14"/>
      <c r="F19" s="14"/>
      <c r="G19" s="14"/>
      <c r="H19" s="15"/>
      <c r="I19" s="15"/>
      <c r="J19" s="15"/>
      <c r="K19" s="15"/>
      <c r="L19" s="15"/>
      <c r="M19" s="15"/>
      <c r="N19" s="16"/>
      <c r="O19" s="6"/>
    </row>
    <row r="20" spans="1:15" ht="32.25">
      <c r="A20" s="2"/>
      <c r="B20" s="27" t="s">
        <v>36</v>
      </c>
      <c r="C20" s="22">
        <f>C64</f>
        <v>25316.699999999997</v>
      </c>
      <c r="D20" s="6" t="s">
        <v>19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.75">
      <c r="A21" s="5"/>
      <c r="B21" s="28" t="s">
        <v>22</v>
      </c>
      <c r="C21" s="6">
        <f>D64</f>
        <v>12299.52</v>
      </c>
      <c r="D21" s="6" t="s">
        <v>19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5.75">
      <c r="B22" s="28" t="s">
        <v>37</v>
      </c>
      <c r="C22" s="6">
        <f>E64</f>
        <v>24309.48</v>
      </c>
      <c r="D22" s="6" t="s">
        <v>19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4" ht="15.75">
      <c r="B23" s="28" t="s">
        <v>38</v>
      </c>
      <c r="C23" s="22">
        <f>N17</f>
        <v>21047.0484</v>
      </c>
      <c r="D23" t="s">
        <v>19</v>
      </c>
    </row>
    <row r="24" spans="2:4" ht="15.75">
      <c r="B24" s="28" t="s">
        <v>20</v>
      </c>
      <c r="C24">
        <f>D64*0.044</f>
        <v>541.1788799999999</v>
      </c>
      <c r="D24" t="s">
        <v>19</v>
      </c>
    </row>
    <row r="25" spans="2:4" ht="15.75">
      <c r="B25" s="28" t="s">
        <v>18</v>
      </c>
      <c r="C25">
        <f>D64*0.01</f>
        <v>122.99520000000001</v>
      </c>
      <c r="D25" t="s">
        <v>19</v>
      </c>
    </row>
    <row r="26" ht="15">
      <c r="B26" s="24"/>
    </row>
    <row r="27" ht="15">
      <c r="B27" s="24"/>
    </row>
    <row r="28" spans="2:3" ht="15">
      <c r="B28" s="24" t="s">
        <v>23</v>
      </c>
      <c r="C28" s="23">
        <f>O17</f>
        <v>7702.577</v>
      </c>
    </row>
    <row r="29" ht="15">
      <c r="B29" s="24"/>
    </row>
    <row r="30" ht="15">
      <c r="B30" s="24"/>
    </row>
    <row r="31" ht="15">
      <c r="B31" s="24"/>
    </row>
    <row r="32" ht="15">
      <c r="B32" s="24"/>
    </row>
    <row r="33" spans="2:3" ht="15">
      <c r="B33" s="24" t="s">
        <v>28</v>
      </c>
      <c r="C33" s="23">
        <f>G17-C64</f>
        <v>-68.24459999999817</v>
      </c>
    </row>
    <row r="46" spans="2:7" ht="15">
      <c r="B46" s="24"/>
      <c r="C46" s="24"/>
      <c r="D46" s="24"/>
      <c r="E46" s="24"/>
      <c r="F46" s="24"/>
      <c r="G46" s="24"/>
    </row>
    <row r="47" spans="2:7" ht="30">
      <c r="B47" s="25" t="s">
        <v>16</v>
      </c>
      <c r="C47" s="25" t="s">
        <v>14</v>
      </c>
      <c r="D47" s="25" t="s">
        <v>13</v>
      </c>
      <c r="E47" s="25" t="s">
        <v>15</v>
      </c>
      <c r="F47" s="25" t="s">
        <v>27</v>
      </c>
      <c r="G47" s="24"/>
    </row>
    <row r="48" spans="2:6" ht="15">
      <c r="B48" s="20">
        <v>36.56</v>
      </c>
      <c r="C48" s="20">
        <v>1384.14</v>
      </c>
      <c r="D48" s="20">
        <v>922.76</v>
      </c>
      <c r="E48" s="20">
        <f>C48+F48-D48</f>
        <v>461.3800000000001</v>
      </c>
      <c r="F48" s="20">
        <v>0</v>
      </c>
    </row>
    <row r="49" spans="2:6" ht="15">
      <c r="B49" s="20">
        <v>36</v>
      </c>
      <c r="C49" s="20">
        <v>1362.96</v>
      </c>
      <c r="D49" s="20">
        <v>1362.96</v>
      </c>
      <c r="E49" s="20">
        <f aca="true" t="shared" si="6" ref="E49:E63">C49+F49-D49</f>
        <v>0</v>
      </c>
      <c r="F49" s="20">
        <v>0</v>
      </c>
    </row>
    <row r="50" spans="2:6" ht="15">
      <c r="B50" s="20">
        <v>35</v>
      </c>
      <c r="C50" s="20">
        <v>1325.1</v>
      </c>
      <c r="D50" s="20">
        <v>929.5</v>
      </c>
      <c r="E50" s="20">
        <f t="shared" si="6"/>
        <v>1499.85</v>
      </c>
      <c r="F50" s="20">
        <v>1104.25</v>
      </c>
    </row>
    <row r="51" spans="2:6" ht="15">
      <c r="B51" s="20">
        <v>35.7</v>
      </c>
      <c r="C51" s="20">
        <v>1419.78</v>
      </c>
      <c r="D51" s="20">
        <v>1183.15</v>
      </c>
      <c r="E51" s="20">
        <f t="shared" si="6"/>
        <v>473.25999999999976</v>
      </c>
      <c r="F51" s="20">
        <v>236.63</v>
      </c>
    </row>
    <row r="52" spans="2:6" ht="15">
      <c r="B52" s="20">
        <v>56.8</v>
      </c>
      <c r="C52" s="20">
        <v>2150.46</v>
      </c>
      <c r="D52" s="20">
        <v>2508.87</v>
      </c>
      <c r="E52" s="20">
        <f t="shared" si="6"/>
        <v>0</v>
      </c>
      <c r="F52" s="20">
        <v>358.41</v>
      </c>
    </row>
    <row r="53" spans="2:6" ht="15">
      <c r="B53" s="20">
        <v>37.62</v>
      </c>
      <c r="C53" s="20">
        <v>1424.28</v>
      </c>
      <c r="D53" s="20">
        <v>0</v>
      </c>
      <c r="E53" s="20">
        <f t="shared" si="6"/>
        <v>2611.1800000000003</v>
      </c>
      <c r="F53" s="20">
        <v>1186.9</v>
      </c>
    </row>
    <row r="54" spans="2:6" ht="15">
      <c r="B54" s="20">
        <v>41.41</v>
      </c>
      <c r="C54" s="20">
        <v>1567.8</v>
      </c>
      <c r="D54" s="20">
        <v>0</v>
      </c>
      <c r="E54" s="20">
        <f t="shared" si="6"/>
        <v>2613</v>
      </c>
      <c r="F54" s="20">
        <v>1045.2</v>
      </c>
    </row>
    <row r="55" spans="2:6" ht="15">
      <c r="B55" s="20">
        <v>37.5</v>
      </c>
      <c r="C55" s="20">
        <v>1419.78</v>
      </c>
      <c r="D55" s="20">
        <v>0</v>
      </c>
      <c r="E55" s="20">
        <f t="shared" si="6"/>
        <v>2366.3</v>
      </c>
      <c r="F55" s="20">
        <v>946.52</v>
      </c>
    </row>
    <row r="56" spans="2:6" ht="15">
      <c r="B56" s="20">
        <v>50</v>
      </c>
      <c r="C56" s="20">
        <v>1893</v>
      </c>
      <c r="D56" s="20">
        <v>0</v>
      </c>
      <c r="E56" s="20">
        <f t="shared" si="6"/>
        <v>3470.5</v>
      </c>
      <c r="F56" s="20">
        <v>1577.5</v>
      </c>
    </row>
    <row r="57" spans="2:6" ht="15">
      <c r="B57" s="20">
        <v>26</v>
      </c>
      <c r="C57" s="20">
        <v>984.36</v>
      </c>
      <c r="D57" s="20">
        <v>0</v>
      </c>
      <c r="E57" s="20">
        <f t="shared" si="6"/>
        <v>1804.6599999999999</v>
      </c>
      <c r="F57" s="20">
        <v>820.3</v>
      </c>
    </row>
    <row r="58" spans="2:6" ht="15">
      <c r="B58" s="20">
        <v>58.48</v>
      </c>
      <c r="C58" s="20">
        <v>2214.06</v>
      </c>
      <c r="D58" s="20">
        <v>500</v>
      </c>
      <c r="E58" s="20">
        <f t="shared" si="6"/>
        <v>3190.1</v>
      </c>
      <c r="F58" s="20">
        <v>1476.04</v>
      </c>
    </row>
    <row r="59" spans="2:6" ht="15">
      <c r="B59" s="20">
        <v>37.5</v>
      </c>
      <c r="C59" s="20">
        <v>1419.78</v>
      </c>
      <c r="D59" s="20">
        <v>0</v>
      </c>
      <c r="E59" s="20">
        <f t="shared" si="6"/>
        <v>2366.3</v>
      </c>
      <c r="F59" s="20">
        <v>946.52</v>
      </c>
    </row>
    <row r="60" spans="2:6" ht="15">
      <c r="B60" s="20">
        <v>49.1</v>
      </c>
      <c r="C60" s="20">
        <v>1858.92</v>
      </c>
      <c r="D60" s="20">
        <v>0</v>
      </c>
      <c r="E60" s="20">
        <f t="shared" si="6"/>
        <v>3098.2</v>
      </c>
      <c r="F60" s="20">
        <v>1239.28</v>
      </c>
    </row>
    <row r="61" spans="2:6" ht="15">
      <c r="B61" s="20">
        <v>26</v>
      </c>
      <c r="C61" s="20">
        <v>984.36</v>
      </c>
      <c r="D61" s="20">
        <v>984.36</v>
      </c>
      <c r="E61" s="20">
        <f t="shared" si="6"/>
        <v>0</v>
      </c>
      <c r="F61" s="20">
        <v>0</v>
      </c>
    </row>
    <row r="62" spans="2:6" ht="15">
      <c r="B62" s="20">
        <v>47</v>
      </c>
      <c r="C62" s="20">
        <v>1779.42</v>
      </c>
      <c r="D62" s="20">
        <v>1779.42</v>
      </c>
      <c r="E62" s="20">
        <f t="shared" si="6"/>
        <v>0</v>
      </c>
      <c r="F62" s="20">
        <v>0</v>
      </c>
    </row>
    <row r="63" spans="2:6" ht="15">
      <c r="B63" s="20">
        <v>56.22</v>
      </c>
      <c r="C63" s="20">
        <v>2128.5</v>
      </c>
      <c r="D63" s="20">
        <v>2128.5</v>
      </c>
      <c r="E63" s="20">
        <f t="shared" si="6"/>
        <v>354.75</v>
      </c>
      <c r="F63" s="20">
        <v>354.75</v>
      </c>
    </row>
    <row r="64" spans="2:6" ht="15">
      <c r="B64" s="20">
        <f>SUM(B48:B63)</f>
        <v>666.8900000000001</v>
      </c>
      <c r="C64" s="20">
        <f>SUM(C48:C63)</f>
        <v>25316.699999999997</v>
      </c>
      <c r="D64" s="20">
        <f>SUM(D48:D63)</f>
        <v>12299.52</v>
      </c>
      <c r="E64" s="20">
        <f>SUM(E48:E63)</f>
        <v>24309.48</v>
      </c>
      <c r="F64" s="20">
        <f>SUM(F48:F63)</f>
        <v>11292.300000000001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2015-02-18T12:20:15Z</cp:lastPrinted>
  <dcterms:created xsi:type="dcterms:W3CDTF">2015-02-03T11:32:08Z</dcterms:created>
  <dcterms:modified xsi:type="dcterms:W3CDTF">2015-02-18T12:21:41Z</dcterms:modified>
  <cp:category/>
  <cp:version/>
  <cp:contentType/>
  <cp:contentStatus/>
</cp:coreProperties>
</file>